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ексей\Desktop\ИП ЭСР\Формы\"/>
    </mc:Choice>
  </mc:AlternateContent>
  <bookViews>
    <workbookView xWindow="0" yWindow="0" windowWidth="19320" windowHeight="6495"/>
  </bookViews>
  <sheets>
    <sheet name="Лист 1" sheetId="1" r:id="rId1"/>
    <sheet name="Индексы" sheetId="2" r:id="rId2"/>
  </sheets>
  <definedNames>
    <definedName name="_xlnm.Print_Titles" localSheetId="0">'Лист 1'!$7:$8</definedName>
    <definedName name="_xlnm.Print_Area" localSheetId="0">'Лист 1'!$A$1:$Q$17</definedName>
  </definedNames>
  <calcPr calcId="162913"/>
</workbook>
</file>

<file path=xl/calcChain.xml><?xml version="1.0" encoding="utf-8"?>
<calcChain xmlns="http://schemas.openxmlformats.org/spreadsheetml/2006/main">
  <c r="J17" i="1" l="1"/>
  <c r="P16" i="1" l="1"/>
  <c r="P15" i="1"/>
  <c r="P14" i="1"/>
  <c r="P13" i="1"/>
  <c r="P12" i="1"/>
  <c r="M12" i="1"/>
  <c r="L16" i="1"/>
  <c r="L15" i="1"/>
  <c r="L14" i="1"/>
  <c r="L13" i="1"/>
  <c r="L12" i="1"/>
  <c r="J13" i="1"/>
  <c r="J14" i="1"/>
  <c r="J15" i="1"/>
  <c r="J16" i="1"/>
  <c r="J12" i="1"/>
  <c r="F17" i="2" l="1"/>
  <c r="E17" i="2"/>
  <c r="D17" i="2"/>
  <c r="C17" i="2"/>
  <c r="B17" i="2"/>
  <c r="I13" i="1"/>
  <c r="I14" i="1"/>
  <c r="I15" i="1"/>
  <c r="I16" i="1"/>
  <c r="I12" i="1"/>
  <c r="B6" i="2" l="1"/>
  <c r="C6" i="2"/>
  <c r="D6" i="2"/>
  <c r="Q12" i="1" l="1"/>
  <c r="L17" i="1"/>
  <c r="I17" i="1"/>
  <c r="N17" i="1"/>
  <c r="H17" i="1"/>
  <c r="M17" i="1"/>
  <c r="P17" i="1" l="1"/>
  <c r="Q17" i="1" l="1"/>
</calcChain>
</file>

<file path=xl/sharedStrings.xml><?xml version="1.0" encoding="utf-8"?>
<sst xmlns="http://schemas.openxmlformats.org/spreadsheetml/2006/main" count="52" uniqueCount="43">
  <si>
    <t>№№</t>
  </si>
  <si>
    <t>Единица измерения</t>
  </si>
  <si>
    <t>Количество</t>
  </si>
  <si>
    <t>Год начала строительства</t>
  </si>
  <si>
    <t>Инвестиционные проекты</t>
  </si>
  <si>
    <t xml:space="preserve">Расчеты объемов финансовых потребностей, необходимых для строительства объектов электроэнергетики, выполненные в соответствии </t>
  </si>
  <si>
    <t xml:space="preserve">с укрупненными нормативами цен типовых технологических решений капитального строительства объектов, </t>
  </si>
  <si>
    <t>Номер расценки</t>
  </si>
  <si>
    <t>шт</t>
  </si>
  <si>
    <t>Сметная стоимость</t>
  </si>
  <si>
    <t>Стоимость в прогнозных ценах</t>
  </si>
  <si>
    <t>Стоимость в прогнозных ценах в целом по проекту</t>
  </si>
  <si>
    <t>Этапы строительства</t>
  </si>
  <si>
    <t>Расчет стоимости в прогнозных ценах</t>
  </si>
  <si>
    <t>-</t>
  </si>
  <si>
    <t>утвержденными приказом Министерства энергетики РФ № 10 от 17.01.2019</t>
  </si>
  <si>
    <t>Стоимость согласно УНЦ в прогнозных ценах</t>
  </si>
  <si>
    <t>Итого</t>
  </si>
  <si>
    <t>Стоимость согласно УНЦ в текущих ценах (на 2018 год)</t>
  </si>
  <si>
    <t>Стоимость согласно УНЦ в текущих ценах (на 2018 год) с учетом коэффициента пересчета от базового УНЦ к УНЦ субъекта РФ</t>
  </si>
  <si>
    <t>Расчет стоимости согласно УНЦ в прогнозных ценах</t>
  </si>
  <si>
    <t>Стоимость согласно УНЦ в прогнозных ценах в целом по проекту</t>
  </si>
  <si>
    <t>для инвестиционной программы Общества с ограниченной ответственностью "ЭнергоСетьРемонт" в сфере электроэнергетики на 2022-2026 гг.</t>
  </si>
  <si>
    <t>Стоимость, тыс. руб. без НДС</t>
  </si>
  <si>
    <t>Индекс</t>
  </si>
  <si>
    <t>Коэффициент</t>
  </si>
  <si>
    <t>Источник: Прогноз социально-экономического развития Российской Федерации на период до 2036 года</t>
  </si>
  <si>
    <t>В8-01 - 2</t>
  </si>
  <si>
    <t>В расчетах стоимости строительства согласно УНЦ применены индексы-дефляторы по виду экономической деятельности "Строительство" (Прогноз социально-экономического развития Российской Федерации на период до 2036 года). В расчетах стоимости мероприятий инвестиционной программы - индексы-дефляторы инвестиций в основной капитал (капитальных вложений)</t>
  </si>
  <si>
    <t>Индексы-дефляторы по виду экономической деятельности "Строительство"</t>
  </si>
  <si>
    <t>Индексы-дефляторы инвестиций в основной капитал (капитальных вложений)</t>
  </si>
  <si>
    <t>1066,36*1,043</t>
  </si>
  <si>
    <t>1066,36*1,043*1,044</t>
  </si>
  <si>
    <t>1066,36*1,043*1,044*1,044</t>
  </si>
  <si>
    <t>1066,36*1,043*1,044*1,044*1,043</t>
  </si>
  <si>
    <t>1066,36*1,043*1,044*1,044*1,043*1,042</t>
  </si>
  <si>
    <t>Стоимость согласно УНЦ на 2021 год</t>
  </si>
  <si>
    <t>827,96*1,043</t>
  </si>
  <si>
    <t>793,14*1,043*1,044</t>
  </si>
  <si>
    <t>759,49*1,043*1,044*1,044</t>
  </si>
  <si>
    <t>727,97*1,043*1,044*1,044*1,043</t>
  </si>
  <si>
    <t>698,43*1,043*1,044*1,044*1,043*1,042</t>
  </si>
  <si>
    <t>Реконструкция ЗРУ-6 кВ ГПП-1 (г. Чебоксары, пр. Мира, 1) по замене ячеек КСО-2УМ с масляными выключателями на ячейки КСО-299М с вакуумными выключателями в количестве 5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</si>
</sst>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3"/>
      <color rgb="FF26282F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6" fillId="0" borderId="1" xfId="0" applyFont="1" applyBorder="1"/>
    <xf numFmtId="0" fontId="16" fillId="0" borderId="0" xfId="0" applyFont="1" applyBorder="1" applyAlignment="1">
      <alignment vertical="center" wrapText="1"/>
    </xf>
    <xf numFmtId="0" fontId="16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tabSelected="1" view="pageBreakPreview" zoomScale="80" zoomScaleNormal="100" zoomScaleSheetLayoutView="80" workbookViewId="0">
      <selection activeCell="A5" sqref="A5:Q5"/>
    </sheetView>
  </sheetViews>
  <sheetFormatPr defaultRowHeight="15" x14ac:dyDescent="0.25"/>
  <cols>
    <col min="1" max="1" width="4.5703125" style="2" customWidth="1"/>
    <col min="2" max="2" width="42.5703125" customWidth="1"/>
    <col min="3" max="3" width="12.28515625" style="4" customWidth="1"/>
    <col min="4" max="4" width="16.5703125" style="4" customWidth="1"/>
    <col min="5" max="5" width="10.7109375" style="4" customWidth="1"/>
    <col min="6" max="7" width="12.5703125" style="4" customWidth="1"/>
    <col min="8" max="8" width="24.7109375" style="4" customWidth="1"/>
    <col min="9" max="10" width="26.7109375" style="4" customWidth="1"/>
    <col min="11" max="12" width="26" style="4" customWidth="1"/>
    <col min="13" max="13" width="22.85546875" style="4" customWidth="1"/>
    <col min="14" max="14" width="26.140625" style="4" customWidth="1"/>
    <col min="15" max="15" width="31.140625" style="4" customWidth="1"/>
    <col min="16" max="16" width="24.5703125" style="4" customWidth="1"/>
    <col min="17" max="17" width="19.5703125" style="5" customWidth="1"/>
  </cols>
  <sheetData>
    <row r="1" spans="1:19" x14ac:dyDescent="0.25">
      <c r="K1" s="15"/>
      <c r="L1" s="15"/>
      <c r="M1" s="15">
        <v>1.0505236902216599</v>
      </c>
      <c r="N1" s="15">
        <v>1.0512714234840299</v>
      </c>
      <c r="O1" s="15">
        <v>1.0503633877804699</v>
      </c>
      <c r="P1" s="15">
        <v>1.0492673300748701</v>
      </c>
      <c r="Q1" s="16">
        <v>1.0472731065474301</v>
      </c>
    </row>
    <row r="2" spans="1:19" ht="16.5" x14ac:dyDescent="0.25">
      <c r="A2" s="33" t="s">
        <v>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9"/>
      <c r="S2" s="9"/>
    </row>
    <row r="3" spans="1:19" ht="16.5" x14ac:dyDescent="0.25">
      <c r="A3" s="34" t="s">
        <v>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0"/>
      <c r="S3" s="10"/>
    </row>
    <row r="4" spans="1:19" ht="16.5" x14ac:dyDescent="0.25">
      <c r="A4" s="34" t="s">
        <v>15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10"/>
      <c r="S4" s="10"/>
    </row>
    <row r="5" spans="1:19" ht="39.75" customHeight="1" x14ac:dyDescent="0.25">
      <c r="A5" s="40" t="s">
        <v>22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11"/>
      <c r="S5" s="11"/>
    </row>
    <row r="6" spans="1:19" ht="16.5" x14ac:dyDescent="0.25">
      <c r="A6" s="3"/>
    </row>
    <row r="7" spans="1:19" ht="15" customHeight="1" x14ac:dyDescent="0.25">
      <c r="A7" s="44" t="s">
        <v>0</v>
      </c>
      <c r="B7" s="45" t="s">
        <v>4</v>
      </c>
      <c r="C7" s="35" t="s">
        <v>3</v>
      </c>
      <c r="D7" s="44" t="s">
        <v>7</v>
      </c>
      <c r="E7" s="44" t="s">
        <v>1</v>
      </c>
      <c r="F7" s="44" t="s">
        <v>2</v>
      </c>
      <c r="G7" s="35" t="s">
        <v>12</v>
      </c>
      <c r="H7" s="52" t="s">
        <v>23</v>
      </c>
      <c r="I7" s="52"/>
      <c r="J7" s="52"/>
      <c r="K7" s="52"/>
      <c r="L7" s="52"/>
      <c r="M7" s="52"/>
      <c r="N7" s="52"/>
      <c r="O7" s="52"/>
      <c r="P7" s="52"/>
      <c r="Q7" s="53"/>
    </row>
    <row r="8" spans="1:19" ht="98.25" customHeight="1" x14ac:dyDescent="0.25">
      <c r="A8" s="44"/>
      <c r="B8" s="45"/>
      <c r="C8" s="36"/>
      <c r="D8" s="44"/>
      <c r="E8" s="44"/>
      <c r="F8" s="44"/>
      <c r="G8" s="36"/>
      <c r="H8" s="6" t="s">
        <v>18</v>
      </c>
      <c r="I8" s="6" t="s">
        <v>19</v>
      </c>
      <c r="J8" s="6" t="s">
        <v>36</v>
      </c>
      <c r="K8" s="6" t="s">
        <v>20</v>
      </c>
      <c r="L8" s="6" t="s">
        <v>16</v>
      </c>
      <c r="M8" s="20" t="s">
        <v>21</v>
      </c>
      <c r="N8" s="6" t="s">
        <v>9</v>
      </c>
      <c r="O8" s="6" t="s">
        <v>13</v>
      </c>
      <c r="P8" s="6" t="s">
        <v>10</v>
      </c>
      <c r="Q8" s="20" t="s">
        <v>11</v>
      </c>
    </row>
    <row r="9" spans="1:19" x14ac:dyDescent="0.25">
      <c r="A9" s="7">
        <v>1</v>
      </c>
      <c r="B9" s="13">
        <v>2</v>
      </c>
      <c r="C9" s="7">
        <v>3</v>
      </c>
      <c r="D9" s="13">
        <v>4</v>
      </c>
      <c r="E9" s="7">
        <v>5</v>
      </c>
      <c r="F9" s="13">
        <v>6</v>
      </c>
      <c r="G9" s="7">
        <v>7</v>
      </c>
      <c r="H9" s="7">
        <v>9</v>
      </c>
      <c r="I9" s="13">
        <v>10</v>
      </c>
      <c r="J9" s="7">
        <v>11</v>
      </c>
      <c r="K9" s="13">
        <v>12</v>
      </c>
      <c r="L9" s="13">
        <v>12</v>
      </c>
      <c r="M9" s="21">
        <v>14</v>
      </c>
      <c r="N9" s="7">
        <v>15</v>
      </c>
      <c r="O9" s="13">
        <v>16</v>
      </c>
      <c r="P9" s="7">
        <v>17</v>
      </c>
      <c r="Q9" s="21">
        <v>18</v>
      </c>
    </row>
    <row r="10" spans="1:19" s="1" customFormat="1" ht="32.25" customHeight="1" x14ac:dyDescent="0.25">
      <c r="A10" s="41" t="s">
        <v>28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</row>
    <row r="11" spans="1:19" s="1" customFormat="1" ht="9" customHeight="1" x14ac:dyDescent="0.25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</row>
    <row r="12" spans="1:19" s="14" customFormat="1" ht="30" customHeight="1" x14ac:dyDescent="0.25">
      <c r="A12" s="49">
        <v>1</v>
      </c>
      <c r="B12" s="46" t="s">
        <v>42</v>
      </c>
      <c r="C12" s="49">
        <v>2022</v>
      </c>
      <c r="D12" s="49" t="s">
        <v>27</v>
      </c>
      <c r="E12" s="49" t="s">
        <v>8</v>
      </c>
      <c r="F12" s="49">
        <v>5</v>
      </c>
      <c r="G12" s="8">
        <v>2022</v>
      </c>
      <c r="H12" s="12">
        <v>928</v>
      </c>
      <c r="I12" s="12">
        <f>H12*0.99</f>
        <v>918.72</v>
      </c>
      <c r="J12" s="12">
        <f>I12*Индексы!$B$6*Индексы!$C$6*Индексы!$D$6</f>
        <v>1066.3619028957455</v>
      </c>
      <c r="K12" s="12" t="s">
        <v>31</v>
      </c>
      <c r="L12" s="12">
        <f>J12*Индексы!B17</f>
        <v>1112.4293252497678</v>
      </c>
      <c r="M12" s="54">
        <f>SUM(L12:L16)</f>
        <v>6070.3698540210926</v>
      </c>
      <c r="N12" s="12">
        <v>827.95699999999999</v>
      </c>
      <c r="O12" s="12" t="s">
        <v>37</v>
      </c>
      <c r="P12" s="12">
        <f>N12*Индексы!B17</f>
        <v>863.7251990573684</v>
      </c>
      <c r="Q12" s="54">
        <f>SUM(P12:P16)</f>
        <v>4318.6259908904276</v>
      </c>
    </row>
    <row r="13" spans="1:19" s="14" customFormat="1" ht="22.5" customHeight="1" x14ac:dyDescent="0.25">
      <c r="A13" s="50"/>
      <c r="B13" s="47"/>
      <c r="C13" s="50"/>
      <c r="D13" s="50"/>
      <c r="E13" s="50"/>
      <c r="F13" s="50"/>
      <c r="G13" s="8">
        <v>2023</v>
      </c>
      <c r="H13" s="12">
        <v>928</v>
      </c>
      <c r="I13" s="12">
        <f t="shared" ref="I13:I16" si="0">H13*0.99</f>
        <v>918.72</v>
      </c>
      <c r="J13" s="12">
        <f>I13*Индексы!$B$6*Индексы!$C$6*Индексы!$D$6</f>
        <v>1066.3619028957455</v>
      </c>
      <c r="K13" s="12" t="s">
        <v>32</v>
      </c>
      <c r="L13" s="12">
        <f>J13*Индексы!B17*Индексы!C17</f>
        <v>1161.2659981258871</v>
      </c>
      <c r="M13" s="55"/>
      <c r="N13" s="12">
        <v>793.13752999999997</v>
      </c>
      <c r="O13" s="12" t="s">
        <v>38</v>
      </c>
      <c r="P13" s="12">
        <f>N13*Индексы!B17*Индексы!C17</f>
        <v>863.72519772642124</v>
      </c>
      <c r="Q13" s="55"/>
    </row>
    <row r="14" spans="1:19" s="14" customFormat="1" ht="26.25" customHeight="1" x14ac:dyDescent="0.25">
      <c r="A14" s="50"/>
      <c r="B14" s="47"/>
      <c r="C14" s="50"/>
      <c r="D14" s="50"/>
      <c r="E14" s="50"/>
      <c r="F14" s="50"/>
      <c r="G14" s="22">
        <v>2024</v>
      </c>
      <c r="H14" s="12">
        <v>928</v>
      </c>
      <c r="I14" s="12">
        <f t="shared" si="0"/>
        <v>918.72</v>
      </c>
      <c r="J14" s="12">
        <f>I14*Индексы!$B$6*Индексы!$C$6*Индексы!$D$6</f>
        <v>1066.3619028957455</v>
      </c>
      <c r="K14" s="12" t="s">
        <v>33</v>
      </c>
      <c r="L14" s="12">
        <f>J14*Индексы!B17*Индексы!C17*Индексы!D17</f>
        <v>1212.7108323369189</v>
      </c>
      <c r="M14" s="55"/>
      <c r="N14" s="12">
        <v>759.49156100000005</v>
      </c>
      <c r="O14" s="12" t="s">
        <v>39</v>
      </c>
      <c r="P14" s="12">
        <f>N14*Индексы!B17*Индексы!C17*Индексы!D17</f>
        <v>863.72519553825703</v>
      </c>
      <c r="Q14" s="55"/>
    </row>
    <row r="15" spans="1:19" s="14" customFormat="1" ht="34.5" customHeight="1" x14ac:dyDescent="0.25">
      <c r="A15" s="50"/>
      <c r="B15" s="47"/>
      <c r="C15" s="50"/>
      <c r="D15" s="50"/>
      <c r="E15" s="50"/>
      <c r="F15" s="50"/>
      <c r="G15" s="22">
        <v>2025</v>
      </c>
      <c r="H15" s="12">
        <v>928</v>
      </c>
      <c r="I15" s="12">
        <f t="shared" si="0"/>
        <v>918.72</v>
      </c>
      <c r="J15" s="12">
        <f>I15*Индексы!$B$6*Индексы!$C$6*Индексы!$D$6</f>
        <v>1066.3619028957455</v>
      </c>
      <c r="K15" s="12" t="s">
        <v>34</v>
      </c>
      <c r="L15" s="12">
        <f>J15*Индексы!B17*Индексы!C17*Индексы!D17*Индексы!E17</f>
        <v>1265.2219951185341</v>
      </c>
      <c r="M15" s="55"/>
      <c r="N15" s="12">
        <v>727.96999000000005</v>
      </c>
      <c r="O15" s="12" t="s">
        <v>40</v>
      </c>
      <c r="P15" s="12">
        <f>N15*Индексы!B17*Индексы!C17*Индексы!D17*Индексы!E17</f>
        <v>863.7251955767465</v>
      </c>
      <c r="Q15" s="55"/>
    </row>
    <row r="16" spans="1:19" s="14" customFormat="1" ht="33.75" customHeight="1" x14ac:dyDescent="0.25">
      <c r="A16" s="51"/>
      <c r="B16" s="48"/>
      <c r="C16" s="51"/>
      <c r="D16" s="51"/>
      <c r="E16" s="51"/>
      <c r="F16" s="51"/>
      <c r="G16" s="22">
        <v>2026</v>
      </c>
      <c r="H16" s="12">
        <v>928</v>
      </c>
      <c r="I16" s="12">
        <f t="shared" si="0"/>
        <v>918.72</v>
      </c>
      <c r="J16" s="12">
        <f>I16*Индексы!$B$6*Индексы!$C$6*Индексы!$D$6</f>
        <v>1066.3619028957455</v>
      </c>
      <c r="K16" s="12" t="s">
        <v>35</v>
      </c>
      <c r="L16" s="12">
        <f>J16*Индексы!B17*Индексы!C17*Индексы!D17*Индексы!E17*Индексы!F17</f>
        <v>1318.7417031899852</v>
      </c>
      <c r="M16" s="56"/>
      <c r="N16" s="12">
        <v>698.42611999999997</v>
      </c>
      <c r="O16" s="12" t="s">
        <v>41</v>
      </c>
      <c r="P16" s="12">
        <f>N16*Индексы!B17*Индексы!C17*Индексы!D17*Индексы!E17*Индексы!F17</f>
        <v>863.72520299163409</v>
      </c>
      <c r="Q16" s="56"/>
    </row>
    <row r="17" spans="1:17" s="14" customFormat="1" ht="41.25" customHeight="1" x14ac:dyDescent="0.25">
      <c r="A17" s="32" t="s">
        <v>17</v>
      </c>
      <c r="B17" s="32"/>
      <c r="C17" s="17" t="s">
        <v>14</v>
      </c>
      <c r="D17" s="17" t="s">
        <v>14</v>
      </c>
      <c r="E17" s="17" t="s">
        <v>14</v>
      </c>
      <c r="F17" s="17" t="s">
        <v>14</v>
      </c>
      <c r="G17" s="17" t="s">
        <v>14</v>
      </c>
      <c r="H17" s="18">
        <f>SUM(H12:H16)</f>
        <v>4640</v>
      </c>
      <c r="I17" s="18">
        <f t="shared" ref="I17:Q17" si="1">SUM(I12:I16)</f>
        <v>4593.6000000000004</v>
      </c>
      <c r="J17" s="18">
        <f>SUM(J12:J16)</f>
        <v>5331.8095144787276</v>
      </c>
      <c r="K17" s="18" t="s">
        <v>14</v>
      </c>
      <c r="L17" s="18">
        <f t="shared" si="1"/>
        <v>6070.3698540210926</v>
      </c>
      <c r="M17" s="18">
        <f t="shared" si="1"/>
        <v>6070.3698540210926</v>
      </c>
      <c r="N17" s="18">
        <f t="shared" si="1"/>
        <v>3806.9822010000003</v>
      </c>
      <c r="O17" s="19" t="s">
        <v>14</v>
      </c>
      <c r="P17" s="18">
        <f t="shared" si="1"/>
        <v>4318.6259908904276</v>
      </c>
      <c r="Q17" s="18">
        <f t="shared" si="1"/>
        <v>4318.6259908904276</v>
      </c>
    </row>
  </sheetData>
  <mergeCells count="23">
    <mergeCell ref="F12:F16"/>
    <mergeCell ref="A3:Q3"/>
    <mergeCell ref="G7:G8"/>
    <mergeCell ref="H7:Q7"/>
    <mergeCell ref="A12:A16"/>
    <mergeCell ref="M12:M16"/>
    <mergeCell ref="Q12:Q16"/>
    <mergeCell ref="A17:B17"/>
    <mergeCell ref="A2:Q2"/>
    <mergeCell ref="A4:Q4"/>
    <mergeCell ref="C7:C8"/>
    <mergeCell ref="A11:Q11"/>
    <mergeCell ref="A5:Q5"/>
    <mergeCell ref="A10:Q10"/>
    <mergeCell ref="A7:A8"/>
    <mergeCell ref="B7:B8"/>
    <mergeCell ref="D7:D8"/>
    <mergeCell ref="F7:F8"/>
    <mergeCell ref="E7:E8"/>
    <mergeCell ref="B12:B16"/>
    <mergeCell ref="C12:C16"/>
    <mergeCell ref="D12:D16"/>
    <mergeCell ref="E12:E16"/>
  </mergeCells>
  <pageMargins left="0.70866141732283472" right="0.11811023622047245" top="0.55118110236220474" bottom="0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workbookViewId="0">
      <selection activeCell="M21" sqref="M21"/>
    </sheetView>
  </sheetViews>
  <sheetFormatPr defaultRowHeight="15" x14ac:dyDescent="0.25"/>
  <cols>
    <col min="1" max="1" width="18.7109375" customWidth="1"/>
    <col min="2" max="2" width="12" customWidth="1"/>
    <col min="3" max="3" width="11.28515625" customWidth="1"/>
    <col min="4" max="5" width="10.5703125" customWidth="1"/>
    <col min="6" max="6" width="12.28515625" customWidth="1"/>
  </cols>
  <sheetData>
    <row r="2" spans="1:10" ht="30.75" customHeight="1" x14ac:dyDescent="0.25">
      <c r="A2" s="59" t="s">
        <v>29</v>
      </c>
      <c r="B2" s="59"/>
      <c r="C2" s="59"/>
      <c r="D2" s="59"/>
      <c r="E2" s="29"/>
      <c r="F2" s="29"/>
      <c r="G2" s="29"/>
      <c r="H2" s="29"/>
      <c r="I2" s="29"/>
      <c r="J2" s="29"/>
    </row>
    <row r="3" spans="1:10" x14ac:dyDescent="0.25">
      <c r="A3" s="26"/>
      <c r="B3" s="26"/>
      <c r="C3" s="26"/>
      <c r="D3" s="26"/>
      <c r="E3" s="26"/>
      <c r="F3" s="28"/>
      <c r="G3" s="28"/>
      <c r="H3" s="28"/>
      <c r="I3" s="28"/>
      <c r="J3" s="28"/>
    </row>
    <row r="4" spans="1:10" x14ac:dyDescent="0.25">
      <c r="A4" s="27"/>
      <c r="B4" s="23">
        <v>2018</v>
      </c>
      <c r="C4" s="23">
        <v>2019</v>
      </c>
      <c r="D4" s="23">
        <v>2020</v>
      </c>
    </row>
    <row r="5" spans="1:10" x14ac:dyDescent="0.25">
      <c r="A5" s="27" t="s">
        <v>24</v>
      </c>
      <c r="B5" s="24">
        <v>105.20490024156956</v>
      </c>
      <c r="C5" s="24">
        <v>105.02184187855033</v>
      </c>
      <c r="D5" s="24">
        <v>105.05236902216575</v>
      </c>
    </row>
    <row r="6" spans="1:10" x14ac:dyDescent="0.25">
      <c r="A6" s="27" t="s">
        <v>25</v>
      </c>
      <c r="B6" s="25">
        <f t="shared" ref="B6:D6" si="0">B5/100</f>
        <v>1.0520490024156957</v>
      </c>
      <c r="C6" s="25">
        <f t="shared" si="0"/>
        <v>1.0502184187855033</v>
      </c>
      <c r="D6" s="25">
        <f t="shared" si="0"/>
        <v>1.0505236902216575</v>
      </c>
    </row>
    <row r="7" spans="1:10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0" x14ac:dyDescent="0.25">
      <c r="A8" s="58" t="s">
        <v>26</v>
      </c>
      <c r="B8" s="58"/>
      <c r="C8" s="58"/>
      <c r="D8" s="58"/>
      <c r="E8" s="30"/>
      <c r="F8" s="30"/>
      <c r="G8" s="30"/>
      <c r="H8" s="30"/>
      <c r="I8" s="30"/>
      <c r="J8" s="30"/>
    </row>
    <row r="9" spans="1:10" x14ac:dyDescent="0.25">
      <c r="A9" s="58"/>
      <c r="B9" s="58"/>
      <c r="C9" s="58"/>
      <c r="D9" s="58"/>
    </row>
    <row r="10" spans="1:10" x14ac:dyDescent="0.25">
      <c r="A10" s="31"/>
      <c r="B10" s="31"/>
      <c r="C10" s="31"/>
      <c r="D10" s="31"/>
    </row>
    <row r="11" spans="1:10" x14ac:dyDescent="0.25">
      <c r="A11" s="31"/>
      <c r="B11" s="31"/>
      <c r="C11" s="31"/>
      <c r="D11" s="31"/>
    </row>
    <row r="13" spans="1:10" x14ac:dyDescent="0.25">
      <c r="A13" s="57" t="s">
        <v>30</v>
      </c>
      <c r="B13" s="57"/>
      <c r="C13" s="57"/>
      <c r="D13" s="57"/>
      <c r="E13" s="57"/>
      <c r="F13" s="57"/>
      <c r="G13" s="29"/>
      <c r="H13" s="29"/>
      <c r="I13" s="29"/>
      <c r="J13" s="29"/>
    </row>
    <row r="14" spans="1:10" x14ac:dyDescent="0.25">
      <c r="A14" s="26"/>
      <c r="B14" s="26"/>
      <c r="C14" s="26"/>
      <c r="D14" s="26"/>
      <c r="E14" s="26"/>
      <c r="F14" s="28"/>
    </row>
    <row r="15" spans="1:10" x14ac:dyDescent="0.25">
      <c r="A15" s="27"/>
      <c r="B15" s="23">
        <v>2022</v>
      </c>
      <c r="C15" s="23">
        <v>2023</v>
      </c>
      <c r="D15" s="23">
        <v>2024</v>
      </c>
      <c r="E15" s="23">
        <v>2025</v>
      </c>
      <c r="F15" s="23">
        <v>2026</v>
      </c>
    </row>
    <row r="16" spans="1:10" x14ac:dyDescent="0.25">
      <c r="A16" s="27" t="s">
        <v>24</v>
      </c>
      <c r="B16" s="24">
        <v>104.32005515472041</v>
      </c>
      <c r="C16" s="24">
        <v>104.3900921854208</v>
      </c>
      <c r="D16" s="24">
        <v>104.43006462723064</v>
      </c>
      <c r="E16" s="24">
        <v>104.33006462723064</v>
      </c>
      <c r="F16" s="24">
        <v>104.23006462723065</v>
      </c>
    </row>
    <row r="17" spans="1:10" x14ac:dyDescent="0.25">
      <c r="A17" s="27" t="s">
        <v>25</v>
      </c>
      <c r="B17" s="25">
        <f>B16/100</f>
        <v>1.043200551547204</v>
      </c>
      <c r="C17" s="25">
        <f>C16/100</f>
        <v>1.0439009218542079</v>
      </c>
      <c r="D17" s="25">
        <f>D16/100</f>
        <v>1.0443006462723063</v>
      </c>
      <c r="E17" s="25">
        <f>E16/100</f>
        <v>1.0433006462723065</v>
      </c>
      <c r="F17" s="25">
        <f>F16/100</f>
        <v>1.0423006462723066</v>
      </c>
    </row>
    <row r="18" spans="1:10" x14ac:dyDescent="0.25">
      <c r="A18" s="26"/>
      <c r="B18" s="26"/>
      <c r="C18" s="26"/>
      <c r="D18" s="26"/>
      <c r="E18" s="26"/>
      <c r="F18" s="26"/>
    </row>
    <row r="19" spans="1:10" x14ac:dyDescent="0.25">
      <c r="A19" s="58" t="s">
        <v>26</v>
      </c>
      <c r="B19" s="58"/>
      <c r="C19" s="58"/>
      <c r="D19" s="58"/>
      <c r="E19" s="58"/>
      <c r="F19" s="58"/>
      <c r="G19" s="30"/>
      <c r="H19" s="30"/>
      <c r="I19" s="30"/>
      <c r="J19" s="30"/>
    </row>
    <row r="20" spans="1:10" x14ac:dyDescent="0.25">
      <c r="A20" s="58"/>
      <c r="B20" s="58"/>
      <c r="C20" s="58"/>
      <c r="D20" s="58"/>
      <c r="E20" s="58"/>
      <c r="F20" s="58"/>
    </row>
  </sheetData>
  <mergeCells count="4">
    <mergeCell ref="A13:F13"/>
    <mergeCell ref="A19:F20"/>
    <mergeCell ref="A8:D9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 1</vt:lpstr>
      <vt:lpstr>Индексы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Алексей</cp:lastModifiedBy>
  <cp:lastPrinted>2017-11-09T12:23:06Z</cp:lastPrinted>
  <dcterms:created xsi:type="dcterms:W3CDTF">2016-03-25T05:42:32Z</dcterms:created>
  <dcterms:modified xsi:type="dcterms:W3CDTF">2021-03-14T18:47:43Z</dcterms:modified>
</cp:coreProperties>
</file>